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/>
</workbook>
</file>

<file path=xl/sharedStrings.xml><?xml version="1.0" encoding="utf-8"?>
<sst xmlns="http://schemas.openxmlformats.org/spreadsheetml/2006/main" count="451" uniqueCount="199">
  <si>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</si>
  <si>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</si>
  <si>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</si>
  <si>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</si>
  <si>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</si>
  <si>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</si>
  <si>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</si>
  <si>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</si>
  <si>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</si>
  <si>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</si>
  <si>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</si>
  <si>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</si>
  <si>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</si>
  <si>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</si>
  <si>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</si>
  <si>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</si>
  <si>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</si>
  <si>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</si>
  <si>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</si>
  <si>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</si>
  <si>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</si>
  <si>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</si>
  <si>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</si>
  <si>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</si>
  <si>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</si>
  <si>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</si>
  <si>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</si>
  <si>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</si>
  <si>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</si>
  <si>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</si>
  <si>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</si>
  <si>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</si>
  <si>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</si>
  <si>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</si>
  <si>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</si>
  <si>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</si>
  <si>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</si>
  <si>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</si>
  <si>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</si>
  <si>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</si>
  <si>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</si>
  <si>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</si>
  <si>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</si>
  <si>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</si>
  <si>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</si>
  <si>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</si>
  <si>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</si>
  <si>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</si>
  <si>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</si>
  <si>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</si>
  <si>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</si>
  <si>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</si>
  <si>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</si>
  <si>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</si>
  <si>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</si>
  <si>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</si>
  <si>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</si>
  <si>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</si>
  <si>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</si>
  <si>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</si>
  <si>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</si>
  <si>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</si>
  <si>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</si>
  <si>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</si>
  <si>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</si>
  <si>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</si>
  <si>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</si>
  <si>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</si>
  <si>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</si>
  <si>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</si>
  <si>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</si>
  <si>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</si>
  <si>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</si>
  <si>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</si>
  <si>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</si>
  <si>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</si>
  <si>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</si>
  <si>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</si>
  <si>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</si>
  <si>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</si>
  <si>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</si>
  <si>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</si>
  <si>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</si>
  <si>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</si>
  <si>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</si>
  <si>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</si>
  <si>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</si>
  <si>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</si>
  <si>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</si>
  <si>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</si>
  <si>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</si>
  <si>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</si>
  <si>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</si>
  <si>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</si>
  <si>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</si>
  <si>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</si>
  <si>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</si>
  <si>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</si>
  <si>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</si>
  <si>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</si>
  <si>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</si>
  <si>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</si>
  <si>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</si>
  <si>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</si>
  <si>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</si>
  <si>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</si>
  <si>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</si>
  <si>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</si>
  <si>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</si>
  <si>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</si>
  <si>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</si>
  <si>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</si>
  <si>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</si>
  <si>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</si>
  <si>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</si>
  <si>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</si>
  <si>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</si>
  <si>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</si>
  <si>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</si>
  <si>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</si>
  <si>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</si>
  <si>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</si>
  <si>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</si>
  <si>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</si>
  <si>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</si>
  <si>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</si>
  <si>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</si>
  <si>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</si>
  <si>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</si>
  <si>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</si>
  <si>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</si>
  <si>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</si>
  <si>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</si>
  <si>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</si>
  <si>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</si>
  <si>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</si>
  <si>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</si>
  <si>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</si>
  <si>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</si>
  <si>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</si>
  <si>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</si>
  <si>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</si>
  <si>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</si>
  <si>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</si>
  <si>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</si>
  <si>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</si>
  <si>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</si>
  <si>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</si>
  <si>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</si>
  <si>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</si>
  <si>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</si>
  <si>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</si>
  <si>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</si>
  <si>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</si>
  <si>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</si>
  <si>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</si>
  <si>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</si>
  <si>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</si>
  <si>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</si>
  <si>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</si>
  <si>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</si>
  <si>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</si>
  <si>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</si>
  <si>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</si>
  <si>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</si>
  <si>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</si>
  <si>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</si>
  <si>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</si>
  <si>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</si>
  <si>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</si>
  <si>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</si>
  <si>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</si>
  <si>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</si>
  <si>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</si>
  <si>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</si>
  <si>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</si>
  <si>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</si>
  <si>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</si>
  <si>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</si>
  <si>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</si>
  <si>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</si>
  <si>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</si>
  <si>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</si>
  <si>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</si>
  <si>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</si>
  <si>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</si>
  <si>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</si>
  <si>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</si>
  <si>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</si>
  <si>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</si>
  <si>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01.02.2016г.</t>
  </si>
  <si>
    <t>тбо</t>
  </si>
  <si>
    <t>хвс</t>
  </si>
  <si>
    <t>водоот</t>
  </si>
  <si>
    <t>долг</t>
  </si>
  <si>
    <t>На основании решения общего собрания собственников оплата производится непосредственно в ресурсоснабжающую организацию</t>
  </si>
  <si>
    <t>Отчет о выполнении договора управления за 2015 г. по многоквартирному жилому дому №3 по ул.Социалистическая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</si>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</sst>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35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25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vertical="top" wrapText="1"/>
    </xf>
    <xf numFmtId="0" fontId="1" fillId="36" borderId="25" xfId="0" applyFont="1" applyFill="1" applyBorder="1" applyAlignment="1">
      <alignment vertical="top" wrapText="1"/>
    </xf>
    <xf numFmtId="0" fontId="26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0">
      <selection activeCell="G30" sqref="G30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9.57421875" style="0" bestFit="1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12.06</v>
      </c>
      <c r="C2">
        <v>2656.4</v>
      </c>
      <c r="D2" s="40">
        <f>B2*C2</f>
        <v>32036.184</v>
      </c>
    </row>
    <row r="3" spans="1:4" ht="12.75">
      <c r="A3" t="s">
        <v>131</v>
      </c>
      <c r="B3">
        <v>12.06</v>
      </c>
      <c r="C3">
        <v>2656.4</v>
      </c>
      <c r="D3" s="40">
        <f aca="true" t="shared" si="0" ref="D3:D13">B3*C3</f>
        <v>32036.184</v>
      </c>
    </row>
    <row r="4" spans="1:4" ht="12.75">
      <c r="A4" t="s">
        <v>132</v>
      </c>
      <c r="B4">
        <v>12.06</v>
      </c>
      <c r="C4">
        <v>2656.4</v>
      </c>
      <c r="D4" s="40">
        <f t="shared" si="0"/>
        <v>32036.184</v>
      </c>
    </row>
    <row r="5" spans="1:4" ht="12.75">
      <c r="A5" t="s">
        <v>133</v>
      </c>
      <c r="B5">
        <v>12.06</v>
      </c>
      <c r="C5">
        <v>2656.4</v>
      </c>
      <c r="D5" s="40">
        <f t="shared" si="0"/>
        <v>32036.184</v>
      </c>
    </row>
    <row r="6" spans="1:4" ht="12.75">
      <c r="A6" t="s">
        <v>134</v>
      </c>
      <c r="B6">
        <v>12.06</v>
      </c>
      <c r="C6">
        <v>2656.4</v>
      </c>
      <c r="D6" s="40">
        <f t="shared" si="0"/>
        <v>32036.184</v>
      </c>
    </row>
    <row r="7" spans="1:4" ht="12.75">
      <c r="A7" t="s">
        <v>135</v>
      </c>
      <c r="B7">
        <v>12.06</v>
      </c>
      <c r="C7">
        <v>2656.4</v>
      </c>
      <c r="D7" s="40">
        <f t="shared" si="0"/>
        <v>32036.184</v>
      </c>
    </row>
    <row r="8" spans="1:4" ht="12.75">
      <c r="A8" t="s">
        <v>136</v>
      </c>
      <c r="B8">
        <v>12.06</v>
      </c>
      <c r="C8">
        <v>2656.4</v>
      </c>
      <c r="D8" s="40">
        <f t="shared" si="0"/>
        <v>32036.184</v>
      </c>
    </row>
    <row r="9" spans="1:4" ht="12.75">
      <c r="A9" t="s">
        <v>137</v>
      </c>
      <c r="B9">
        <v>12.06</v>
      </c>
      <c r="C9">
        <v>2656.2</v>
      </c>
      <c r="D9" s="40">
        <f t="shared" si="0"/>
        <v>32033.772</v>
      </c>
    </row>
    <row r="10" spans="1:4" ht="12.75">
      <c r="A10" t="s">
        <v>138</v>
      </c>
      <c r="B10">
        <v>12.06</v>
      </c>
      <c r="C10">
        <v>2656.2</v>
      </c>
      <c r="D10" s="40">
        <f t="shared" si="0"/>
        <v>32033.772</v>
      </c>
    </row>
    <row r="11" spans="1:4" ht="12.75">
      <c r="A11" t="s">
        <v>139</v>
      </c>
      <c r="B11">
        <v>12.06</v>
      </c>
      <c r="C11">
        <v>2656.2</v>
      </c>
      <c r="D11" s="40">
        <f t="shared" si="0"/>
        <v>32033.772</v>
      </c>
    </row>
    <row r="12" spans="1:4" ht="12.75">
      <c r="A12" t="s">
        <v>140</v>
      </c>
      <c r="B12">
        <v>12.06</v>
      </c>
      <c r="C12">
        <v>2656.2</v>
      </c>
      <c r="D12" s="40">
        <f t="shared" si="0"/>
        <v>32033.772</v>
      </c>
    </row>
    <row r="13" spans="1:4" ht="12.75">
      <c r="A13" t="s">
        <v>141</v>
      </c>
      <c r="B13">
        <v>12.06</v>
      </c>
      <c r="C13">
        <v>2656.2</v>
      </c>
      <c r="D13" s="40">
        <f t="shared" si="0"/>
        <v>32033.772</v>
      </c>
    </row>
    <row r="14" ht="12.75">
      <c r="D14" s="40">
        <f>SUM(D2:D13)</f>
        <v>384422.14800000004</v>
      </c>
    </row>
    <row r="16" spans="2:4" ht="12.75">
      <c r="B16" t="s">
        <v>185</v>
      </c>
      <c r="C16" t="s">
        <v>186</v>
      </c>
      <c r="D16" t="s">
        <v>194</v>
      </c>
    </row>
    <row r="17" spans="1:4" ht="12.75">
      <c r="A17" t="s">
        <v>184</v>
      </c>
      <c r="B17">
        <f>209377.79+417567.21</f>
        <v>626945</v>
      </c>
      <c r="C17" s="40">
        <f>B17/B21*C21</f>
        <v>611908.2098699077</v>
      </c>
      <c r="D17">
        <f>B17/B21*D21</f>
        <v>128104.09104022947</v>
      </c>
    </row>
    <row r="18" spans="1:4" ht="12.75">
      <c r="A18" t="s">
        <v>191</v>
      </c>
      <c r="B18">
        <f>22791.94+11688.15+35062.28</f>
        <v>69542.37</v>
      </c>
      <c r="C18" s="40">
        <f>B18/B21*C21</f>
        <v>67874.45013009239</v>
      </c>
      <c r="D18">
        <f>B18/B21*D21</f>
        <v>14209.638959770511</v>
      </c>
    </row>
    <row r="19" spans="1:4" ht="12.75">
      <c r="A19" t="s">
        <v>192</v>
      </c>
      <c r="B19">
        <v>0</v>
      </c>
      <c r="C19" s="40">
        <f>B19/B21*C21</f>
        <v>0</v>
      </c>
      <c r="D19" s="40">
        <f>B19/B21*D21</f>
        <v>0</v>
      </c>
    </row>
    <row r="20" spans="1:4" ht="12.75">
      <c r="A20" t="s">
        <v>193</v>
      </c>
      <c r="B20">
        <v>0</v>
      </c>
      <c r="C20" s="40">
        <f>B20/B21*C21</f>
        <v>0</v>
      </c>
      <c r="D20" s="40">
        <f>B20/B21*D21</f>
        <v>0</v>
      </c>
    </row>
    <row r="21" spans="2:4" ht="12.75">
      <c r="B21">
        <f>SUM(B17:B20)</f>
        <v>696487.37</v>
      </c>
      <c r="C21" s="40">
        <f>292612+339530.48+47640.18</f>
        <v>679782.66</v>
      </c>
      <c r="D21" s="40">
        <f>125609.02+B21-C21</f>
        <v>142313.72999999998</v>
      </c>
    </row>
    <row r="23" spans="1:2" ht="12.75">
      <c r="A23" t="s">
        <v>130</v>
      </c>
      <c r="B23">
        <v>58042.41</v>
      </c>
    </row>
    <row r="24" spans="1:2" ht="12.75">
      <c r="A24" t="s">
        <v>131</v>
      </c>
      <c r="B24">
        <v>58042.44</v>
      </c>
    </row>
    <row r="25" spans="1:2" ht="12.75">
      <c r="A25" t="s">
        <v>132</v>
      </c>
      <c r="B25">
        <v>58042.44</v>
      </c>
    </row>
    <row r="26" spans="1:2" ht="12.75">
      <c r="A26" t="s">
        <v>133</v>
      </c>
      <c r="B26">
        <v>58042.44</v>
      </c>
    </row>
    <row r="27" spans="1:2" ht="12.75">
      <c r="A27" t="s">
        <v>134</v>
      </c>
      <c r="B27">
        <v>58042.43</v>
      </c>
    </row>
    <row r="28" spans="1:2" ht="12.75">
      <c r="A28" t="s">
        <v>135</v>
      </c>
      <c r="B28">
        <v>58042.44</v>
      </c>
    </row>
    <row r="29" spans="1:2" ht="12.75">
      <c r="A29" t="s">
        <v>136</v>
      </c>
      <c r="B29">
        <v>58042.44</v>
      </c>
    </row>
    <row r="30" spans="1:2" ht="12.75">
      <c r="A30" t="s">
        <v>137</v>
      </c>
      <c r="B30">
        <v>58038.06</v>
      </c>
    </row>
    <row r="31" spans="1:2" ht="12.75">
      <c r="A31" t="s">
        <v>138</v>
      </c>
      <c r="B31">
        <v>58038.07</v>
      </c>
    </row>
    <row r="32" spans="1:2" ht="12.75">
      <c r="A32" t="s">
        <v>139</v>
      </c>
      <c r="B32">
        <v>58038.07</v>
      </c>
    </row>
    <row r="33" spans="1:2" ht="12.75">
      <c r="A33" t="s">
        <v>140</v>
      </c>
      <c r="B33">
        <v>58038.06</v>
      </c>
    </row>
    <row r="34" spans="1:2" ht="12.75">
      <c r="A34" t="s">
        <v>141</v>
      </c>
      <c r="B34">
        <v>58038.07</v>
      </c>
    </row>
    <row r="35" ht="12.75">
      <c r="B35">
        <f>SUM(B23:B34)</f>
        <v>696487.37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B7">
      <selection activeCell="L19" sqref="L19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1.281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0" t="s">
        <v>129</v>
      </c>
      <c r="B1" s="50" t="s">
        <v>143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6"/>
    </row>
    <row r="2" spans="1:14" ht="30.75" customHeight="1">
      <c r="A2" s="50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>
        <v>1351</v>
      </c>
      <c r="C3" s="6">
        <v>40328</v>
      </c>
      <c r="D3" s="6">
        <v>19719</v>
      </c>
      <c r="E3" s="6">
        <v>0</v>
      </c>
      <c r="F3" s="6">
        <v>0</v>
      </c>
      <c r="G3" s="6">
        <v>0</v>
      </c>
      <c r="H3" s="6">
        <v>2350.85</v>
      </c>
      <c r="I3" s="6">
        <v>1690.23</v>
      </c>
      <c r="J3" s="6">
        <v>159712</v>
      </c>
      <c r="K3" s="6">
        <v>0</v>
      </c>
      <c r="L3" s="6">
        <v>20797</v>
      </c>
      <c r="M3" s="6">
        <v>10026.92</v>
      </c>
      <c r="N3" s="8">
        <f>SUM(B3:M3)</f>
        <v>255975.00000000003</v>
      </c>
    </row>
    <row r="4" spans="1:14" ht="33" customHeight="1">
      <c r="A4" s="7" t="s">
        <v>145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1531.2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8">
        <f aca="true" t="shared" si="0" ref="N4:N14">SUM(B4:M4)</f>
        <v>1531.2</v>
      </c>
    </row>
    <row r="5" spans="1:14" ht="33" customHeight="1">
      <c r="A5" s="32" t="s">
        <v>125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9">
        <f t="shared" si="0"/>
        <v>0</v>
      </c>
    </row>
    <row r="6" spans="1:14" ht="48" customHeight="1">
      <c r="A6" s="32" t="s">
        <v>128</v>
      </c>
      <c r="B6" s="33">
        <v>6534.74</v>
      </c>
      <c r="C6" s="33">
        <v>6534.74</v>
      </c>
      <c r="D6" s="33">
        <v>6534.74</v>
      </c>
      <c r="E6" s="33">
        <v>6534.74</v>
      </c>
      <c r="F6" s="33">
        <v>6534.74</v>
      </c>
      <c r="G6" s="33">
        <v>6534.74</v>
      </c>
      <c r="H6" s="33">
        <v>6534.74</v>
      </c>
      <c r="I6" s="33">
        <v>6534.25</v>
      </c>
      <c r="J6" s="33">
        <v>6534.25</v>
      </c>
      <c r="K6" s="33">
        <v>6534.25</v>
      </c>
      <c r="L6" s="33">
        <v>6534.25</v>
      </c>
      <c r="M6" s="33">
        <v>6534.25</v>
      </c>
      <c r="N6" s="9">
        <f t="shared" si="0"/>
        <v>78414.43</v>
      </c>
    </row>
    <row r="7" spans="1:14" ht="42.75" customHeight="1">
      <c r="A7" s="7" t="s">
        <v>124</v>
      </c>
      <c r="B7" s="6">
        <v>0</v>
      </c>
      <c r="C7" s="6">
        <v>3600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5200</v>
      </c>
      <c r="J7" s="6">
        <v>0</v>
      </c>
      <c r="K7" s="6">
        <v>0</v>
      </c>
      <c r="L7" s="6">
        <v>0</v>
      </c>
      <c r="M7" s="6">
        <v>0</v>
      </c>
      <c r="N7" s="8">
        <f t="shared" si="0"/>
        <v>8800</v>
      </c>
    </row>
    <row r="8" spans="1:14" ht="33" customHeight="1">
      <c r="A8" s="7" t="s">
        <v>161</v>
      </c>
      <c r="B8" s="6">
        <v>555.24</v>
      </c>
      <c r="C8" s="6">
        <v>555.24</v>
      </c>
      <c r="D8" s="6">
        <v>555.24</v>
      </c>
      <c r="E8" s="6">
        <v>555.24</v>
      </c>
      <c r="F8" s="6">
        <v>591.24</v>
      </c>
      <c r="G8" s="6">
        <v>555.24</v>
      </c>
      <c r="H8" s="6">
        <v>555.24</v>
      </c>
      <c r="I8" s="6">
        <v>555.24</v>
      </c>
      <c r="J8" s="6">
        <v>555.24</v>
      </c>
      <c r="K8" s="6">
        <v>555.24</v>
      </c>
      <c r="L8" s="6">
        <v>555.24</v>
      </c>
      <c r="M8" s="6">
        <v>555.24</v>
      </c>
      <c r="N8" s="8">
        <f t="shared" si="0"/>
        <v>6698.879999999998</v>
      </c>
    </row>
    <row r="9" spans="1:14" ht="33" customHeight="1">
      <c r="A9" s="7" t="s">
        <v>122</v>
      </c>
      <c r="B9" s="6">
        <v>1379.94</v>
      </c>
      <c r="C9" s="6">
        <v>1379.94</v>
      </c>
      <c r="D9" s="6">
        <v>1379.94</v>
      </c>
      <c r="E9" s="6">
        <v>1379.94</v>
      </c>
      <c r="F9" s="6">
        <v>9841.04</v>
      </c>
      <c r="G9" s="6">
        <v>1379.94</v>
      </c>
      <c r="H9" s="6">
        <v>1379.94</v>
      </c>
      <c r="I9" s="6">
        <v>1379.94</v>
      </c>
      <c r="J9" s="6">
        <v>9139.29</v>
      </c>
      <c r="K9" s="6">
        <v>1379.94</v>
      </c>
      <c r="L9" s="6">
        <v>1379.94</v>
      </c>
      <c r="M9" s="6">
        <v>1379.94</v>
      </c>
      <c r="N9" s="8">
        <f t="shared" si="0"/>
        <v>32779.729999999996</v>
      </c>
    </row>
    <row r="10" spans="1:14" ht="46.5" customHeight="1">
      <c r="A10" s="7" t="s">
        <v>120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13885.14</v>
      </c>
      <c r="L10" s="6">
        <v>0</v>
      </c>
      <c r="M10" s="6">
        <v>0</v>
      </c>
      <c r="N10" s="8">
        <f t="shared" si="0"/>
        <v>13885.14</v>
      </c>
    </row>
    <row r="11" spans="1:14" ht="38.25">
      <c r="A11" s="32" t="s">
        <v>119</v>
      </c>
      <c r="B11" s="33">
        <v>982.87</v>
      </c>
      <c r="C11" s="33">
        <v>982.87</v>
      </c>
      <c r="D11" s="33">
        <v>982.87</v>
      </c>
      <c r="E11" s="33">
        <v>982.87</v>
      </c>
      <c r="F11" s="33">
        <v>982.87</v>
      </c>
      <c r="G11" s="33">
        <v>982.87</v>
      </c>
      <c r="H11" s="33">
        <v>982.87</v>
      </c>
      <c r="I11" s="33">
        <v>982.79</v>
      </c>
      <c r="J11" s="33">
        <v>982.79</v>
      </c>
      <c r="K11" s="33">
        <v>982.79</v>
      </c>
      <c r="L11" s="33">
        <v>982.79</v>
      </c>
      <c r="M11" s="33">
        <v>982.79</v>
      </c>
      <c r="N11" s="9">
        <f t="shared" si="0"/>
        <v>11794.04</v>
      </c>
    </row>
    <row r="12" spans="1:14" ht="29.25" customHeight="1">
      <c r="A12" s="32" t="s">
        <v>127</v>
      </c>
      <c r="B12" s="33">
        <v>4170.55</v>
      </c>
      <c r="C12" s="33">
        <v>4170.55</v>
      </c>
      <c r="D12" s="33">
        <v>4170.55</v>
      </c>
      <c r="E12" s="33">
        <v>4170.55</v>
      </c>
      <c r="F12" s="33">
        <v>4170.55</v>
      </c>
      <c r="G12" s="33">
        <v>4170.55</v>
      </c>
      <c r="H12" s="33">
        <v>4170.55</v>
      </c>
      <c r="I12" s="33">
        <v>4170.23</v>
      </c>
      <c r="J12" s="33">
        <v>4170.23</v>
      </c>
      <c r="K12" s="33">
        <v>4170.23</v>
      </c>
      <c r="L12" s="33">
        <v>4170.23</v>
      </c>
      <c r="M12" s="33">
        <v>4170.23</v>
      </c>
      <c r="N12" s="9">
        <f t="shared" si="0"/>
        <v>50044.999999999985</v>
      </c>
    </row>
    <row r="13" spans="1:14" ht="36.75" customHeight="1">
      <c r="A13" s="7" t="s">
        <v>126</v>
      </c>
      <c r="B13" s="6">
        <v>2364.2</v>
      </c>
      <c r="C13" s="6">
        <v>2364.2</v>
      </c>
      <c r="D13" s="6">
        <v>2364.2</v>
      </c>
      <c r="E13" s="6">
        <v>2364.2</v>
      </c>
      <c r="F13" s="6">
        <v>2364.2</v>
      </c>
      <c r="G13" s="6">
        <v>2364.2</v>
      </c>
      <c r="H13" s="6">
        <v>2364.2</v>
      </c>
      <c r="I13" s="6">
        <v>2364.02</v>
      </c>
      <c r="J13" s="6">
        <v>2364.02</v>
      </c>
      <c r="K13" s="6">
        <v>2364.02</v>
      </c>
      <c r="L13" s="6">
        <v>2364.02</v>
      </c>
      <c r="M13" s="6">
        <v>2364.02</v>
      </c>
      <c r="N13" s="8">
        <f t="shared" si="0"/>
        <v>28369.500000000004</v>
      </c>
    </row>
    <row r="14" spans="1:14" ht="27" customHeight="1" thickBot="1">
      <c r="A14" s="34" t="s">
        <v>123</v>
      </c>
      <c r="B14" s="35">
        <v>5239.91</v>
      </c>
      <c r="C14" s="35">
        <v>5853.1</v>
      </c>
      <c r="D14" s="35">
        <v>5853.1</v>
      </c>
      <c r="E14" s="35">
        <v>5853.1</v>
      </c>
      <c r="F14" s="35">
        <v>5791.48</v>
      </c>
      <c r="G14" s="35">
        <v>5791.48</v>
      </c>
      <c r="H14" s="35">
        <v>5841.1</v>
      </c>
      <c r="I14" s="35">
        <v>5841.1</v>
      </c>
      <c r="J14" s="35">
        <v>5841.1</v>
      </c>
      <c r="K14" s="35">
        <v>5841.1</v>
      </c>
      <c r="L14" s="35">
        <v>5965.38</v>
      </c>
      <c r="M14" s="35">
        <v>5965.38</v>
      </c>
      <c r="N14" s="36">
        <f t="shared" si="0"/>
        <v>69677.32999999999</v>
      </c>
    </row>
    <row r="15" spans="1:14" ht="30.75" customHeight="1" thickBot="1">
      <c r="A15" s="37" t="s">
        <v>144</v>
      </c>
      <c r="B15" s="38">
        <f>SUM(B3:B14)</f>
        <v>22578.45</v>
      </c>
      <c r="C15" s="38">
        <f aca="true" t="shared" si="1" ref="C15:M15">SUM(C3:C14)</f>
        <v>65768.64</v>
      </c>
      <c r="D15" s="38">
        <f t="shared" si="1"/>
        <v>41559.63999999999</v>
      </c>
      <c r="E15" s="38">
        <f t="shared" si="1"/>
        <v>21840.64</v>
      </c>
      <c r="F15" s="38">
        <f t="shared" si="1"/>
        <v>30276.12</v>
      </c>
      <c r="G15" s="38">
        <f t="shared" si="1"/>
        <v>23310.22</v>
      </c>
      <c r="H15" s="38">
        <f t="shared" si="1"/>
        <v>24179.490000000005</v>
      </c>
      <c r="I15" s="38">
        <f t="shared" si="1"/>
        <v>28717.800000000003</v>
      </c>
      <c r="J15" s="38">
        <f t="shared" si="1"/>
        <v>189298.92</v>
      </c>
      <c r="K15" s="38">
        <f t="shared" si="1"/>
        <v>35712.71</v>
      </c>
      <c r="L15" s="38">
        <f t="shared" si="1"/>
        <v>42748.84999999999</v>
      </c>
      <c r="M15" s="38">
        <f t="shared" si="1"/>
        <v>31978.77</v>
      </c>
      <c r="N15" s="39">
        <f>SUM(B15:M15)</f>
        <v>557970.2500000001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76">
      <selection activeCell="A84" sqref="A84:E84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65" t="s">
        <v>196</v>
      </c>
      <c r="B1" s="66"/>
      <c r="C1" s="66"/>
      <c r="D1" s="66"/>
      <c r="E1" s="66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73" t="s">
        <v>12</v>
      </c>
      <c r="B6" s="74"/>
      <c r="C6" s="74"/>
      <c r="D6" s="74"/>
      <c r="E6" s="74"/>
    </row>
    <row r="7" spans="1:5" ht="30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8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63097.52</v>
      </c>
    </row>
    <row r="9" spans="1:5" ht="39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0</v>
      </c>
    </row>
    <row r="10" spans="1:5" ht="43.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696487.37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262020.22199999995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384422.14800000004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50044.999999999985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680111.6900000002</v>
      </c>
    </row>
    <row r="15" spans="1:5" ht="52.5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679782.6600000001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13">
        <v>329.03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3">
        <f>E14</f>
        <v>680111.6900000002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44">
        <f>E8+E10+E16+E17+E18+E19-E38</f>
        <v>201943.67000000004</v>
      </c>
    </row>
    <row r="23" spans="1:5" ht="39.75" customHeight="1" thickBot="1">
      <c r="A23" s="2" t="s">
        <v>56</v>
      </c>
      <c r="B23" s="45" t="s">
        <v>188</v>
      </c>
      <c r="C23" s="1" t="s">
        <v>15</v>
      </c>
      <c r="D23" s="45" t="s">
        <v>188</v>
      </c>
      <c r="E23" s="3">
        <v>0</v>
      </c>
    </row>
    <row r="24" spans="1:5" ht="62.25" customHeight="1" thickBot="1">
      <c r="A24" s="46" t="s">
        <v>189</v>
      </c>
      <c r="B24" s="47" t="s">
        <v>190</v>
      </c>
      <c r="C24" s="1" t="s">
        <v>15</v>
      </c>
      <c r="D24" s="47" t="s">
        <v>190</v>
      </c>
      <c r="E24" s="48">
        <f>Лист1!D21</f>
        <v>142313.72999999998</v>
      </c>
    </row>
    <row r="25" spans="1:5" ht="39.75" customHeight="1" thickBot="1">
      <c r="A25" s="73" t="s">
        <v>58</v>
      </c>
      <c r="B25" s="74"/>
      <c r="C25" s="74"/>
      <c r="D25" s="74"/>
      <c r="E25" s="74"/>
    </row>
    <row r="26" spans="1:7" ht="39.75" customHeight="1" thickBot="1">
      <c r="A26" s="2" t="s">
        <v>59</v>
      </c>
      <c r="B26" s="67" t="s">
        <v>60</v>
      </c>
      <c r="C26" s="68"/>
      <c r="D26" s="69"/>
      <c r="E26" s="29" t="s">
        <v>62</v>
      </c>
      <c r="F26" s="30"/>
      <c r="G26" s="30"/>
    </row>
    <row r="27" spans="1:5" ht="39.75" customHeight="1" thickBot="1">
      <c r="A27" s="12" t="s">
        <v>150</v>
      </c>
      <c r="B27" s="57" t="s">
        <v>181</v>
      </c>
      <c r="C27" s="58"/>
      <c r="D27" s="59"/>
      <c r="E27" s="17">
        <f>'стоимость работ по видам'!N3+'стоимость работ по видам'!N4</f>
        <v>257506.20000000004</v>
      </c>
    </row>
    <row r="28" spans="1:5" ht="39.75" customHeight="1" thickBot="1">
      <c r="A28" s="12" t="s">
        <v>151</v>
      </c>
      <c r="B28" s="54" t="s">
        <v>125</v>
      </c>
      <c r="C28" s="55"/>
      <c r="D28" s="56"/>
      <c r="E28" s="3">
        <f>'стоимость работ по видам'!N5</f>
        <v>0</v>
      </c>
    </row>
    <row r="29" spans="1:5" ht="39.75" customHeight="1" thickBot="1">
      <c r="A29" s="12" t="s">
        <v>152</v>
      </c>
      <c r="B29" s="54" t="s">
        <v>128</v>
      </c>
      <c r="C29" s="55"/>
      <c r="D29" s="56"/>
      <c r="E29" s="3">
        <f>'стоимость работ по видам'!N6</f>
        <v>78414.43</v>
      </c>
    </row>
    <row r="30" spans="1:5" ht="39.75" customHeight="1" thickBot="1">
      <c r="A30" s="12" t="s">
        <v>153</v>
      </c>
      <c r="B30" s="54" t="s">
        <v>124</v>
      </c>
      <c r="C30" s="55"/>
      <c r="D30" s="56"/>
      <c r="E30" s="3">
        <f>'стоимость работ по видам'!N7</f>
        <v>8800</v>
      </c>
    </row>
    <row r="31" spans="1:5" ht="39.75" customHeight="1" thickBot="1">
      <c r="A31" s="12" t="s">
        <v>154</v>
      </c>
      <c r="B31" s="54" t="s">
        <v>162</v>
      </c>
      <c r="C31" s="55"/>
      <c r="D31" s="56"/>
      <c r="E31" s="3">
        <f>'стоимость работ по видам'!N8</f>
        <v>6698.879999999998</v>
      </c>
    </row>
    <row r="32" spans="1:5" ht="39.75" customHeight="1" thickBot="1">
      <c r="A32" s="12" t="s">
        <v>155</v>
      </c>
      <c r="B32" s="54" t="s">
        <v>122</v>
      </c>
      <c r="C32" s="55"/>
      <c r="D32" s="56"/>
      <c r="E32" s="3">
        <f>'стоимость работ по видам'!N9</f>
        <v>32779.729999999996</v>
      </c>
    </row>
    <row r="33" spans="1:5" ht="39.75" customHeight="1" thickBot="1">
      <c r="A33" s="12" t="s">
        <v>156</v>
      </c>
      <c r="B33" s="57" t="s">
        <v>120</v>
      </c>
      <c r="C33" s="58"/>
      <c r="D33" s="59"/>
      <c r="E33" s="3">
        <f>'стоимость работ по видам'!N10</f>
        <v>13885.14</v>
      </c>
    </row>
    <row r="34" spans="1:5" ht="39.75" customHeight="1" thickBot="1">
      <c r="A34" s="12" t="s">
        <v>157</v>
      </c>
      <c r="B34" s="57" t="s">
        <v>119</v>
      </c>
      <c r="C34" s="58"/>
      <c r="D34" s="59"/>
      <c r="E34" s="3">
        <f>'стоимость работ по видам'!N11</f>
        <v>11794.04</v>
      </c>
    </row>
    <row r="35" spans="1:5" ht="39.75" customHeight="1" thickBot="1">
      <c r="A35" s="12" t="s">
        <v>158</v>
      </c>
      <c r="B35" s="57" t="s">
        <v>127</v>
      </c>
      <c r="C35" s="58"/>
      <c r="D35" s="59"/>
      <c r="E35" s="3">
        <f>'стоимость работ по видам'!N12</f>
        <v>50044.999999999985</v>
      </c>
    </row>
    <row r="36" spans="1:5" ht="39.75" customHeight="1" thickBot="1">
      <c r="A36" s="12" t="s">
        <v>159</v>
      </c>
      <c r="B36" s="57" t="s">
        <v>126</v>
      </c>
      <c r="C36" s="58"/>
      <c r="D36" s="59"/>
      <c r="E36" s="3">
        <f>'стоимость работ по видам'!N13</f>
        <v>28369.500000000004</v>
      </c>
    </row>
    <row r="37" spans="1:5" ht="39.75" customHeight="1" thickBot="1">
      <c r="A37" s="12" t="s">
        <v>160</v>
      </c>
      <c r="B37" s="57" t="s">
        <v>123</v>
      </c>
      <c r="C37" s="58"/>
      <c r="D37" s="59"/>
      <c r="E37" s="3">
        <f>'стоимость работ по видам'!N14</f>
        <v>69677.32999999999</v>
      </c>
    </row>
    <row r="38" spans="1:5" ht="39.75" customHeight="1" thickBot="1">
      <c r="A38" s="2" t="s">
        <v>61</v>
      </c>
      <c r="B38" s="70" t="s">
        <v>62</v>
      </c>
      <c r="C38" s="71"/>
      <c r="D38" s="72"/>
      <c r="E38" s="20">
        <f>SUM(E27:E37)</f>
        <v>557970.25</v>
      </c>
    </row>
    <row r="39" spans="1:6" ht="32.25" customHeight="1" thickBot="1">
      <c r="A39" s="18" t="s">
        <v>63</v>
      </c>
      <c r="B39" s="62" t="s">
        <v>64</v>
      </c>
      <c r="C39" s="63"/>
      <c r="D39" s="64"/>
      <c r="E39" s="19"/>
      <c r="F39" s="14"/>
    </row>
    <row r="40" spans="1:6" ht="31.5" customHeight="1" thickBot="1">
      <c r="A40" s="51" t="s">
        <v>163</v>
      </c>
      <c r="B40" s="57" t="s">
        <v>181</v>
      </c>
      <c r="C40" s="58"/>
      <c r="D40" s="59"/>
      <c r="E40" s="25"/>
      <c r="F40" s="14"/>
    </row>
    <row r="41" spans="1:6" ht="31.5" customHeight="1" thickBot="1">
      <c r="A41" s="52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52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53"/>
      <c r="B43" s="3" t="s">
        <v>66</v>
      </c>
      <c r="C43" s="1" t="s">
        <v>15</v>
      </c>
      <c r="D43" s="3" t="s">
        <v>66</v>
      </c>
      <c r="E43" s="41">
        <v>12.06</v>
      </c>
      <c r="F43" s="14"/>
    </row>
    <row r="44" spans="1:6" ht="27.75" customHeight="1" thickBot="1">
      <c r="A44" s="51" t="s">
        <v>182</v>
      </c>
      <c r="B44" s="54" t="s">
        <v>125</v>
      </c>
      <c r="C44" s="55"/>
      <c r="D44" s="56"/>
      <c r="E44" s="22"/>
      <c r="F44" s="14"/>
    </row>
    <row r="45" spans="1:6" ht="43.5" customHeight="1" thickBot="1">
      <c r="A45" s="52"/>
      <c r="B45" s="13" t="s">
        <v>65</v>
      </c>
      <c r="C45" s="21"/>
      <c r="D45" s="28" t="s">
        <v>65</v>
      </c>
      <c r="E45" s="27" t="s">
        <v>197</v>
      </c>
      <c r="F45" s="14"/>
    </row>
    <row r="46" spans="1:6" ht="27.75" customHeight="1" thickBot="1">
      <c r="A46" s="52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53"/>
      <c r="B47" s="13" t="s">
        <v>66</v>
      </c>
      <c r="C47" s="23" t="s">
        <v>15</v>
      </c>
      <c r="D47" s="13" t="s">
        <v>66</v>
      </c>
      <c r="E47" s="3">
        <v>0</v>
      </c>
      <c r="F47" s="14"/>
    </row>
    <row r="48" spans="1:6" ht="27.75" customHeight="1" thickBot="1">
      <c r="A48" s="51" t="s">
        <v>165</v>
      </c>
      <c r="B48" s="54" t="s">
        <v>128</v>
      </c>
      <c r="C48" s="55"/>
      <c r="D48" s="56"/>
      <c r="E48" s="25"/>
      <c r="F48" s="14"/>
    </row>
    <row r="49" spans="1:6" ht="33" customHeight="1" thickBot="1">
      <c r="A49" s="52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52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53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51" t="s">
        <v>166</v>
      </c>
      <c r="B52" s="54" t="s">
        <v>124</v>
      </c>
      <c r="C52" s="55"/>
      <c r="D52" s="56"/>
      <c r="E52" s="15"/>
      <c r="F52" s="14"/>
    </row>
    <row r="53" spans="1:6" ht="56.25" customHeight="1" thickBot="1">
      <c r="A53" s="52"/>
      <c r="B53" s="13" t="s">
        <v>65</v>
      </c>
      <c r="C53" s="21"/>
      <c r="D53" s="28" t="s">
        <v>65</v>
      </c>
      <c r="E53" s="78" t="s">
        <v>198</v>
      </c>
      <c r="F53" s="14"/>
    </row>
    <row r="54" spans="1:6" ht="27.75" customHeight="1" thickBot="1">
      <c r="A54" s="52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53"/>
      <c r="B55" s="3" t="s">
        <v>66</v>
      </c>
      <c r="C55" s="1" t="s">
        <v>15</v>
      </c>
      <c r="D55" s="3" t="s">
        <v>66</v>
      </c>
      <c r="E55" s="3">
        <v>0.37</v>
      </c>
      <c r="F55" s="14"/>
    </row>
    <row r="56" spans="1:6" ht="27.75" customHeight="1" thickBot="1">
      <c r="A56" s="51" t="s">
        <v>167</v>
      </c>
      <c r="B56" s="54" t="s">
        <v>177</v>
      </c>
      <c r="C56" s="55"/>
      <c r="D56" s="56"/>
      <c r="E56" s="15"/>
      <c r="F56" s="14"/>
    </row>
    <row r="57" spans="1:6" ht="44.25" customHeight="1" thickBot="1">
      <c r="A57" s="52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52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53"/>
      <c r="B59" s="3" t="s">
        <v>66</v>
      </c>
      <c r="C59" s="1" t="s">
        <v>15</v>
      </c>
      <c r="D59" s="3" t="s">
        <v>66</v>
      </c>
      <c r="E59" s="3">
        <v>0.21</v>
      </c>
      <c r="F59" s="14"/>
    </row>
    <row r="60" spans="1:6" ht="31.5" customHeight="1" thickBot="1">
      <c r="A60" s="51" t="s">
        <v>168</v>
      </c>
      <c r="B60" s="60" t="s">
        <v>187</v>
      </c>
      <c r="C60" s="61"/>
      <c r="D60" s="61"/>
      <c r="E60" s="25"/>
      <c r="F60" s="14"/>
    </row>
    <row r="61" spans="1:6" ht="47.25" customHeight="1" thickBot="1">
      <c r="A61" s="52"/>
      <c r="B61" s="13" t="s">
        <v>65</v>
      </c>
      <c r="C61" s="21"/>
      <c r="D61" s="28" t="s">
        <v>65</v>
      </c>
      <c r="E61" s="24" t="s">
        <v>178</v>
      </c>
      <c r="F61" s="14"/>
    </row>
    <row r="62" spans="1:6" ht="31.5" customHeight="1" thickBot="1">
      <c r="A62" s="52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53"/>
      <c r="B63" s="3" t="s">
        <v>66</v>
      </c>
      <c r="C63" s="1" t="s">
        <v>15</v>
      </c>
      <c r="D63" s="3" t="s">
        <v>66</v>
      </c>
      <c r="E63" s="3">
        <v>1.03</v>
      </c>
      <c r="F63" s="14"/>
    </row>
    <row r="64" spans="1:6" ht="27.75" customHeight="1" thickBot="1">
      <c r="A64" s="51" t="s">
        <v>169</v>
      </c>
      <c r="B64" s="57" t="s">
        <v>120</v>
      </c>
      <c r="C64" s="58"/>
      <c r="D64" s="59"/>
      <c r="E64" s="22"/>
      <c r="F64" s="14"/>
    </row>
    <row r="65" spans="1:6" ht="41.25" customHeight="1" thickBot="1">
      <c r="A65" s="52"/>
      <c r="B65" s="13" t="s">
        <v>65</v>
      </c>
      <c r="C65" s="21"/>
      <c r="D65" s="28" t="s">
        <v>65</v>
      </c>
      <c r="E65" s="26" t="s">
        <v>179</v>
      </c>
      <c r="F65" s="14"/>
    </row>
    <row r="66" spans="1:6" ht="27.75" customHeight="1" thickBot="1">
      <c r="A66" s="52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53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51" t="s">
        <v>170</v>
      </c>
      <c r="B68" s="57" t="s">
        <v>119</v>
      </c>
      <c r="C68" s="58"/>
      <c r="D68" s="59"/>
      <c r="E68" s="16"/>
      <c r="F68" s="14"/>
    </row>
    <row r="69" spans="1:6" ht="39.75" customHeight="1" thickBot="1">
      <c r="A69" s="52"/>
      <c r="B69" s="13" t="s">
        <v>65</v>
      </c>
      <c r="C69" s="21"/>
      <c r="D69" s="28" t="s">
        <v>65</v>
      </c>
      <c r="E69" s="26" t="s">
        <v>180</v>
      </c>
      <c r="F69" s="14"/>
    </row>
    <row r="70" spans="1:6" ht="27.75" customHeight="1" thickBot="1">
      <c r="A70" s="52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53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51" t="s">
        <v>171</v>
      </c>
      <c r="B72" s="57" t="s">
        <v>127</v>
      </c>
      <c r="C72" s="58"/>
      <c r="D72" s="59"/>
      <c r="E72" s="16"/>
      <c r="F72" s="14"/>
    </row>
    <row r="73" spans="1:6" ht="38.25" customHeight="1" thickBot="1">
      <c r="A73" s="52"/>
      <c r="B73" s="13" t="s">
        <v>65</v>
      </c>
      <c r="C73" s="21"/>
      <c r="D73" s="28" t="s">
        <v>65</v>
      </c>
      <c r="E73" s="26" t="s">
        <v>180</v>
      </c>
      <c r="F73" s="14"/>
    </row>
    <row r="74" spans="1:6" ht="27.75" customHeight="1" thickBot="1">
      <c r="A74" s="52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53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51" t="s">
        <v>172</v>
      </c>
      <c r="B76" s="57" t="s">
        <v>126</v>
      </c>
      <c r="C76" s="58"/>
      <c r="D76" s="59"/>
      <c r="E76" s="15"/>
      <c r="F76" s="14"/>
    </row>
    <row r="77" spans="1:6" ht="32.25" customHeight="1" thickBot="1">
      <c r="A77" s="52"/>
      <c r="B77" s="13" t="s">
        <v>65</v>
      </c>
      <c r="C77" s="21"/>
      <c r="D77" s="28" t="s">
        <v>65</v>
      </c>
      <c r="E77" s="26" t="s">
        <v>197</v>
      </c>
      <c r="F77" s="14"/>
    </row>
    <row r="78" spans="1:6" ht="27.75" customHeight="1" thickBot="1">
      <c r="A78" s="52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53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51" t="s">
        <v>173</v>
      </c>
      <c r="B80" s="57" t="s">
        <v>123</v>
      </c>
      <c r="C80" s="58"/>
      <c r="D80" s="59"/>
      <c r="E80" s="15"/>
      <c r="F80" s="14"/>
    </row>
    <row r="81" spans="1:6" ht="40.5" customHeight="1" thickBot="1">
      <c r="A81" s="52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52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53"/>
      <c r="B83" s="3" t="s">
        <v>66</v>
      </c>
      <c r="C83" s="1" t="s">
        <v>15</v>
      </c>
      <c r="D83" s="3" t="s">
        <v>66</v>
      </c>
      <c r="E83" s="3">
        <v>2.2</v>
      </c>
      <c r="F83">
        <f>E43+E47+E51+E55+E59+E63+E67+E71+E75+E79+E83</f>
        <v>21.85</v>
      </c>
    </row>
    <row r="84" spans="1:5" ht="39.75" customHeight="1" thickBot="1">
      <c r="A84" s="76" t="s">
        <v>67</v>
      </c>
      <c r="B84" s="77"/>
      <c r="C84" s="77"/>
      <c r="D84" s="77"/>
      <c r="E84" s="77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76" t="s">
        <v>77</v>
      </c>
      <c r="B89" s="77"/>
      <c r="C89" s="77"/>
      <c r="D89" s="77"/>
      <c r="E89" s="77"/>
    </row>
    <row r="90" spans="1:5" ht="51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1" t="s">
        <v>195</v>
      </c>
    </row>
    <row r="91" spans="1:5" ht="51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1" t="s">
        <v>195</v>
      </c>
    </row>
    <row r="92" spans="1:5" ht="51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1" t="s">
        <v>195</v>
      </c>
    </row>
    <row r="93" spans="1:5" ht="51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1" t="s">
        <v>195</v>
      </c>
    </row>
    <row r="94" spans="1:5" ht="51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1" t="s">
        <v>195</v>
      </c>
    </row>
    <row r="95" spans="1:5" ht="51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31" t="s">
        <v>195</v>
      </c>
    </row>
    <row r="96" spans="1:5" ht="23.25" customHeight="1" thickBot="1">
      <c r="A96" s="73" t="s">
        <v>183</v>
      </c>
      <c r="B96" s="74"/>
      <c r="C96" s="74"/>
      <c r="D96" s="74"/>
      <c r="E96" s="75"/>
    </row>
    <row r="97" spans="1:5" ht="48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31" t="s">
        <v>195</v>
      </c>
    </row>
    <row r="98" spans="1:5" ht="48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31" t="s">
        <v>195</v>
      </c>
    </row>
    <row r="99" spans="1:5" ht="48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1" t="s">
        <v>195</v>
      </c>
    </row>
    <row r="100" spans="1:5" ht="48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31" t="s">
        <v>195</v>
      </c>
    </row>
    <row r="101" spans="1:5" ht="48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31" t="s">
        <v>195</v>
      </c>
    </row>
    <row r="102" spans="1:5" ht="48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31" t="s">
        <v>195</v>
      </c>
    </row>
    <row r="103" spans="1:5" ht="48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31" t="s">
        <v>195</v>
      </c>
    </row>
    <row r="104" spans="1:5" ht="48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31" t="s">
        <v>195</v>
      </c>
    </row>
    <row r="105" spans="1:5" ht="48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31" t="s">
        <v>195</v>
      </c>
    </row>
    <row r="106" spans="1:5" ht="48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1" t="s">
        <v>195</v>
      </c>
    </row>
    <row r="107" spans="1:5" ht="25.5" customHeight="1" thickBot="1">
      <c r="A107" s="76" t="s">
        <v>104</v>
      </c>
      <c r="B107" s="77"/>
      <c r="C107" s="77"/>
      <c r="D107" s="77"/>
      <c r="E107" s="77"/>
    </row>
    <row r="108" spans="1:5" ht="48.75" thickBot="1">
      <c r="A108" s="49" t="s">
        <v>105</v>
      </c>
      <c r="B108" s="3" t="s">
        <v>69</v>
      </c>
      <c r="C108" s="1" t="s">
        <v>70</v>
      </c>
      <c r="D108" s="3" t="s">
        <v>69</v>
      </c>
      <c r="E108" s="31" t="s">
        <v>195</v>
      </c>
    </row>
    <row r="109" spans="1:5" ht="48.75" thickBot="1">
      <c r="A109" s="49" t="s">
        <v>106</v>
      </c>
      <c r="B109" s="3" t="s">
        <v>72</v>
      </c>
      <c r="C109" s="1" t="s">
        <v>70</v>
      </c>
      <c r="D109" s="3" t="s">
        <v>72</v>
      </c>
      <c r="E109" s="31" t="s">
        <v>195</v>
      </c>
    </row>
    <row r="110" spans="1:5" ht="48.75" thickBot="1">
      <c r="A110" s="49" t="s">
        <v>107</v>
      </c>
      <c r="B110" s="3" t="s">
        <v>74</v>
      </c>
      <c r="C110" s="1" t="s">
        <v>108</v>
      </c>
      <c r="D110" s="3" t="s">
        <v>74</v>
      </c>
      <c r="E110" s="31" t="s">
        <v>195</v>
      </c>
    </row>
    <row r="111" spans="1:5" ht="48.75" thickBot="1">
      <c r="A111" s="49" t="s">
        <v>109</v>
      </c>
      <c r="B111" s="3" t="s">
        <v>76</v>
      </c>
      <c r="C111" s="1" t="s">
        <v>15</v>
      </c>
      <c r="D111" s="3" t="s">
        <v>76</v>
      </c>
      <c r="E111" s="31" t="s">
        <v>195</v>
      </c>
    </row>
    <row r="112" spans="1:5" ht="28.5" customHeight="1" thickBot="1">
      <c r="A112" s="76" t="s">
        <v>110</v>
      </c>
      <c r="B112" s="77"/>
      <c r="C112" s="77"/>
      <c r="D112" s="77"/>
      <c r="E112" s="77"/>
    </row>
    <row r="113" spans="1:5" ht="35.25" customHeight="1" thickBot="1">
      <c r="A113" s="49" t="s">
        <v>111</v>
      </c>
      <c r="B113" s="3" t="s">
        <v>112</v>
      </c>
      <c r="C113" s="1" t="s">
        <v>70</v>
      </c>
      <c r="D113" s="3" t="s">
        <v>112</v>
      </c>
      <c r="E113" s="1">
        <v>1</v>
      </c>
    </row>
    <row r="114" spans="1:5" ht="38.25" customHeight="1" thickBot="1">
      <c r="A114" s="49" t="s">
        <v>113</v>
      </c>
      <c r="B114" s="3" t="s">
        <v>114</v>
      </c>
      <c r="C114" s="1" t="s">
        <v>70</v>
      </c>
      <c r="D114" s="3" t="s">
        <v>114</v>
      </c>
      <c r="E114" s="1">
        <v>0</v>
      </c>
    </row>
    <row r="115" spans="1:5" ht="45.75" thickBot="1">
      <c r="A115" s="49" t="s">
        <v>115</v>
      </c>
      <c r="B115" s="3" t="s">
        <v>116</v>
      </c>
      <c r="C115" s="1" t="s">
        <v>15</v>
      </c>
      <c r="D115" s="3" t="s">
        <v>116</v>
      </c>
      <c r="E115" s="1">
        <v>0</v>
      </c>
    </row>
  </sheetData>
  <sheetProtection/>
  <mergeCells count="44">
    <mergeCell ref="A96:E96"/>
    <mergeCell ref="A107:E107"/>
    <mergeCell ref="A112:E112"/>
    <mergeCell ref="A80:A83"/>
    <mergeCell ref="A89:E89"/>
    <mergeCell ref="A84:E84"/>
    <mergeCell ref="B80:D80"/>
    <mergeCell ref="A64:A67"/>
    <mergeCell ref="A68:A71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B28:D28"/>
    <mergeCell ref="A40:A43"/>
    <mergeCell ref="A44:A47"/>
    <mergeCell ref="B44:D44"/>
    <mergeCell ref="B39:D39"/>
    <mergeCell ref="B40:D40"/>
    <mergeCell ref="B60:D60"/>
    <mergeCell ref="B64:D64"/>
    <mergeCell ref="B68:D68"/>
    <mergeCell ref="A48:A51"/>
    <mergeCell ref="A52:A55"/>
    <mergeCell ref="A72:A75"/>
    <mergeCell ref="B72:D72"/>
    <mergeCell ref="B56:D56"/>
    <mergeCell ref="A56:A59"/>
    <mergeCell ref="A60:A63"/>
    <mergeCell ref="A76:A79"/>
    <mergeCell ref="B29:D29"/>
    <mergeCell ref="B30:D30"/>
    <mergeCell ref="B34:D34"/>
    <mergeCell ref="B35:D35"/>
    <mergeCell ref="B36:D36"/>
    <mergeCell ref="B37:D37"/>
    <mergeCell ref="B76:D76"/>
    <mergeCell ref="B48:D48"/>
    <mergeCell ref="B52:D52"/>
  </mergeCells>
  <printOptions/>
  <pageMargins left="0.22" right="0.2" top="0.22" bottom="0.2" header="0.1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2016-01-18T06:37:45Z</cp:lastPrinted>
  <dcterms:created xsi:type="dcterms:W3CDTF">1996-10-08T23:32:33Z</dcterms:created>
  <dcterms:modified xsi:type="dcterms:W3CDTF">2016-03-21T08:47:24Z</dcterms:modified>
  <cp:category/>
  <cp:version/>
  <cp:contentType/>
  <cp:contentStatus/>
</cp:coreProperties>
</file>